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4695" tabRatio="811"/>
  </bookViews>
  <sheets>
    <sheet name="Использование фондов" sheetId="1" r:id="rId1"/>
    <sheet name="Проект относительно доходов" sheetId="2" r:id="rId2"/>
    <sheet name="Проект балансового отчета" sheetId="4" r:id="rId3"/>
    <sheet name="Приход-расход наличности" sheetId="6" r:id="rId4"/>
    <sheet name="Проект анализа безубыточности" sheetId="5" r:id="rId5"/>
  </sheets>
  <calcPr calcId="144525"/>
</workbook>
</file>

<file path=xl/calcChain.xml><?xml version="1.0" encoding="utf-8"?>
<calcChain xmlns="http://schemas.openxmlformats.org/spreadsheetml/2006/main">
  <c r="D14" i="5" l="1"/>
  <c r="E14" i="5"/>
  <c r="C14" i="5"/>
  <c r="D9" i="5"/>
  <c r="E9" i="5"/>
  <c r="C9" i="5"/>
  <c r="D6" i="5"/>
  <c r="E6" i="5"/>
  <c r="C6" i="5"/>
  <c r="D5" i="5"/>
  <c r="E5" i="5"/>
  <c r="C5" i="5"/>
  <c r="D18" i="6"/>
  <c r="E18" i="6"/>
  <c r="C18" i="6"/>
  <c r="C16" i="6"/>
  <c r="D8" i="6"/>
  <c r="D16" i="6" s="1"/>
  <c r="E8" i="6"/>
  <c r="E16" i="6" s="1"/>
  <c r="C8" i="6"/>
  <c r="D25" i="4"/>
  <c r="C25" i="4"/>
  <c r="D24" i="4"/>
  <c r="E24" i="4"/>
  <c r="E25" i="4" s="1"/>
  <c r="C24" i="4"/>
  <c r="D14" i="4"/>
  <c r="D12" i="4"/>
  <c r="E12" i="4"/>
  <c r="C12" i="4"/>
  <c r="D7" i="4"/>
  <c r="E7" i="4"/>
  <c r="E14" i="4" s="1"/>
  <c r="C7" i="4"/>
  <c r="C14" i="4" l="1"/>
</calcChain>
</file>

<file path=xl/sharedStrings.xml><?xml version="1.0" encoding="utf-8"?>
<sst xmlns="http://schemas.openxmlformats.org/spreadsheetml/2006/main" count="106" uniqueCount="90">
  <si>
    <t>Капиталовложения</t>
  </si>
  <si>
    <t>Вложения, которые пойдут на то, чтобы привести арендованную недвижимость в порядок</t>
  </si>
  <si>
    <t>Оборудование и мебель</t>
  </si>
  <si>
    <t>Общие расходы на начальные капиталовложения</t>
  </si>
  <si>
    <t>Оборотный капитал</t>
  </si>
  <si>
    <t>Арендная плата (за первые четыре месяца)</t>
  </si>
  <si>
    <t>Жалование наемным работникам</t>
  </si>
  <si>
    <t>Необходимые на первое время товарно-материальные запасы</t>
  </si>
  <si>
    <t>Расходы юридического характера</t>
  </si>
  <si>
    <t>Лицензии и разрешения</t>
  </si>
  <si>
    <t>Расходы на печатные материалы</t>
  </si>
  <si>
    <t>Расходы на дизайн и графику</t>
  </si>
  <si>
    <t>Страхование</t>
  </si>
  <si>
    <t>Резерв оборотного капитала</t>
  </si>
  <si>
    <t>Весь оборотный капитал</t>
  </si>
  <si>
    <t>Все необходимые фонды</t>
  </si>
  <si>
    <t>Источники финансирования</t>
  </si>
  <si>
    <t>Михаил Рамников</t>
  </si>
  <si>
    <t>Алексей Рамников</t>
  </si>
  <si>
    <t>Инвестиции со стороны держателей акций</t>
  </si>
  <si>
    <t>Деньги, получаемые из всех источников финансирования</t>
  </si>
  <si>
    <t>Доход</t>
  </si>
  <si>
    <t>Валовый объем продаж</t>
  </si>
  <si>
    <t>Скидки и возврат продукции</t>
  </si>
  <si>
    <t>Чистый объем продаж</t>
  </si>
  <si>
    <t>Себестоимость продаж</t>
  </si>
  <si>
    <t>Валовая прибыль</t>
  </si>
  <si>
    <t>Коэффициент валовой прибыли</t>
  </si>
  <si>
    <t>Эксплуатационные расходы</t>
  </si>
  <si>
    <t>Жалованье наемным работникам</t>
  </si>
  <si>
    <t>Льготы для наемных работников</t>
  </si>
  <si>
    <t>Налог на заработную плату</t>
  </si>
  <si>
    <t>Услуги профессионалов</t>
  </si>
  <si>
    <t>Арендная плата за землю</t>
  </si>
  <si>
    <t>Расходы по эксплуатации недвижимости</t>
  </si>
  <si>
    <t>Арендная плата за пользованием оборудованием</t>
  </si>
  <si>
    <t>Расход на покупку оборудования и мебели</t>
  </si>
  <si>
    <t>Маркетинг и реклама</t>
  </si>
  <si>
    <t>Расходы на коммунальные услуги</t>
  </si>
  <si>
    <t>Расходы на офисные принадлежности</t>
  </si>
  <si>
    <t>Расходы на почтовые отправления</t>
  </si>
  <si>
    <t>Расходы на деловые встречи</t>
  </si>
  <si>
    <t>Расходы на поездки</t>
  </si>
  <si>
    <t>Расходы на обслуживание долгов по кредитным карточкам</t>
  </si>
  <si>
    <t>Амортизационные отчисления</t>
  </si>
  <si>
    <t>Все эксплуатационные расходы</t>
  </si>
  <si>
    <t>Чистый доход до уплаты налогов</t>
  </si>
  <si>
    <t>Подоходный налог (35%)</t>
  </si>
  <si>
    <t>Чистый доход после уплаты налогов</t>
  </si>
  <si>
    <t>Первый год</t>
  </si>
  <si>
    <t>Второй год</t>
  </si>
  <si>
    <t>Третий год</t>
  </si>
  <si>
    <t>Наличные</t>
  </si>
  <si>
    <t>Дебиторская задолженность</t>
  </si>
  <si>
    <t>Товарно-материальные запасы</t>
  </si>
  <si>
    <t>Итого</t>
  </si>
  <si>
    <t>Активы, не относящиеся к оборотному капиталу</t>
  </si>
  <si>
    <t>Постоянный капитал (вместе с вложениями на его усовершенствование)</t>
  </si>
  <si>
    <t>Отчисления на амортизацию</t>
  </si>
  <si>
    <t>ВСЕ АКТИВЫ</t>
  </si>
  <si>
    <t>Текущие долговые обязательства</t>
  </si>
  <si>
    <t>Капитал, не участвующий в обращении</t>
  </si>
  <si>
    <t>Причитающиеся долги</t>
  </si>
  <si>
    <t>Номинальная стоимость акций, находящихся в 
собственности акционеров</t>
  </si>
  <si>
    <t>Вложенный капитал</t>
  </si>
  <si>
    <t>Нераспределенный доход</t>
  </si>
  <si>
    <t>Полная стоимость акций</t>
  </si>
  <si>
    <t>Все долговые обязятельства плюс полная стоимость акций</t>
  </si>
  <si>
    <t>Доход по результатам работы</t>
  </si>
  <si>
    <t>Изменение в результате отчислений на амортизацию</t>
  </si>
  <si>
    <t>Изменения в результате отчислений на товарно-материальные запасы</t>
  </si>
  <si>
    <t>Изменения в результате отчислений на дебиторскую задолженность</t>
  </si>
  <si>
    <t>Изменения в результате отчислений на выплаты кредиторам</t>
  </si>
  <si>
    <t>Чистый объем наличных, получаемых в результате деятельности</t>
  </si>
  <si>
    <t>Наличные, используемые на инвестиции</t>
  </si>
  <si>
    <t>Расходы на закупку активов, относящихся к постоянному капиталу</t>
  </si>
  <si>
    <t>Наличные, получаемые от действий 
финансового характера</t>
  </si>
  <si>
    <t>Доходы от выпуска акций</t>
  </si>
  <si>
    <t>Переходящая сумма наличных</t>
  </si>
  <si>
    <t>Окончательный баланс наличных</t>
  </si>
  <si>
    <t>Себестоимость проданной продукции</t>
  </si>
  <si>
    <t>Процент валовой прибыли от общего объема продаж</t>
  </si>
  <si>
    <t>Общие расходы в процессе деятельности*</t>
  </si>
  <si>
    <t>Разделенные на валовую прибыль, выраженную в процентах от объема продаж</t>
  </si>
  <si>
    <t>Размер продаж, необходимый для достижения безубыточности</t>
  </si>
  <si>
    <t>Средняя цена одного блюда</t>
  </si>
  <si>
    <t>Количество блюд, которые необходимо продать для достижения безубыточности,</t>
  </si>
  <si>
    <t>разделенное на число дней</t>
  </si>
  <si>
    <t>Число блюд, которые необходимо продавать каждый день для достижения безубыточности</t>
  </si>
  <si>
    <t>* В это число включается сумма, расходуемая на налог, которая изменяется в зависимости от уровня продаж. Размер продаж, необходимый для достижения безубыточности.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</si>
</sst>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4" fillId="3" borderId="0" xfId="0" applyNumberFormat="1" applyFont="1" applyFill="1"/>
    <xf numFmtId="0" fontId="5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3" fontId="0" fillId="0" borderId="1" xfId="0" applyNumberFormat="1" applyBorder="1"/>
    <xf numFmtId="9" fontId="0" fillId="0" borderId="1" xfId="1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164" fontId="0" fillId="0" borderId="1" xfId="0" applyNumberFormat="1" applyBorder="1"/>
    <xf numFmtId="9" fontId="2" fillId="0" borderId="1" xfId="1" applyFont="1" applyBorder="1"/>
    <xf numFmtId="0" fontId="4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showGridLines="0" tabSelected="1" workbookViewId="0">
      <selection activeCell="F5" sqref="F5"/>
    </sheetView>
  </sheetViews>
  <sheetFormatPr defaultRowHeight="15" x14ac:dyDescent="0.25"/>
  <cols>
    <col min="1" max="1" width="4.140625" customWidth="1"/>
    <col min="2" max="2" width="46" style="1" customWidth="1"/>
    <col min="3" max="3" width="10.42578125" style="4" bestFit="1" customWidth="1"/>
  </cols>
  <sheetData>
    <row r="2" spans="2:3" ht="18.75" x14ac:dyDescent="0.3">
      <c r="B2" s="7" t="s">
        <v>0</v>
      </c>
    </row>
    <row r="3" spans="2:3" ht="45" x14ac:dyDescent="0.25">
      <c r="B3" s="1" t="s">
        <v>1</v>
      </c>
      <c r="C3" s="4">
        <v>30000</v>
      </c>
    </row>
    <row r="4" spans="2:3" x14ac:dyDescent="0.25">
      <c r="B4" s="1" t="s">
        <v>2</v>
      </c>
      <c r="C4" s="4">
        <v>15000</v>
      </c>
    </row>
    <row r="5" spans="2:3" ht="30" x14ac:dyDescent="0.25">
      <c r="B5" s="2" t="s">
        <v>3</v>
      </c>
      <c r="C5" s="2">
        <v>45000</v>
      </c>
    </row>
    <row r="7" spans="2:3" ht="18.75" x14ac:dyDescent="0.3">
      <c r="B7" s="7" t="s">
        <v>4</v>
      </c>
    </row>
    <row r="8" spans="2:3" x14ac:dyDescent="0.25">
      <c r="B8" s="1" t="s">
        <v>5</v>
      </c>
      <c r="C8" s="4">
        <v>12000</v>
      </c>
    </row>
    <row r="9" spans="2:3" x14ac:dyDescent="0.25">
      <c r="B9" s="1" t="s">
        <v>6</v>
      </c>
      <c r="C9" s="4">
        <v>10000</v>
      </c>
    </row>
    <row r="10" spans="2:3" ht="30" x14ac:dyDescent="0.25">
      <c r="B10" s="1" t="s">
        <v>7</v>
      </c>
      <c r="C10" s="4">
        <v>8000</v>
      </c>
    </row>
    <row r="11" spans="2:3" x14ac:dyDescent="0.25">
      <c r="B11" s="1" t="s">
        <v>8</v>
      </c>
      <c r="C11" s="5">
        <v>2000</v>
      </c>
    </row>
    <row r="12" spans="2:3" x14ac:dyDescent="0.25">
      <c r="B12" s="1" t="s">
        <v>9</v>
      </c>
      <c r="C12" s="4">
        <v>2500</v>
      </c>
    </row>
    <row r="13" spans="2:3" x14ac:dyDescent="0.25">
      <c r="B13" s="1" t="s">
        <v>10</v>
      </c>
      <c r="C13" s="4">
        <v>2000</v>
      </c>
    </row>
    <row r="14" spans="2:3" x14ac:dyDescent="0.25">
      <c r="B14" s="1" t="s">
        <v>11</v>
      </c>
      <c r="C14" s="4">
        <v>1000</v>
      </c>
    </row>
    <row r="15" spans="2:3" x14ac:dyDescent="0.25">
      <c r="B15" s="1" t="s">
        <v>12</v>
      </c>
      <c r="C15" s="4">
        <v>2500</v>
      </c>
    </row>
    <row r="16" spans="2:3" x14ac:dyDescent="0.25">
      <c r="B16" s="1" t="s">
        <v>13</v>
      </c>
      <c r="C16" s="4">
        <v>15000</v>
      </c>
    </row>
    <row r="17" spans="2:3" x14ac:dyDescent="0.25">
      <c r="B17" s="2" t="s">
        <v>14</v>
      </c>
      <c r="C17" s="2">
        <v>55000</v>
      </c>
    </row>
    <row r="19" spans="2:3" ht="21" x14ac:dyDescent="0.35">
      <c r="B19" s="8" t="s">
        <v>15</v>
      </c>
      <c r="C19" s="6">
        <v>100000</v>
      </c>
    </row>
    <row r="21" spans="2:3" ht="18.75" x14ac:dyDescent="0.3">
      <c r="B21" s="7" t="s">
        <v>16</v>
      </c>
    </row>
    <row r="22" spans="2:3" x14ac:dyDescent="0.25">
      <c r="B22" s="1" t="s">
        <v>17</v>
      </c>
      <c r="C22" s="4">
        <v>25000</v>
      </c>
    </row>
    <row r="23" spans="2:3" x14ac:dyDescent="0.25">
      <c r="B23" s="1" t="s">
        <v>18</v>
      </c>
      <c r="C23" s="4">
        <v>25000</v>
      </c>
    </row>
    <row r="24" spans="2:3" x14ac:dyDescent="0.25">
      <c r="B24" s="1" t="s">
        <v>19</v>
      </c>
      <c r="C24" s="4">
        <v>50000</v>
      </c>
    </row>
    <row r="25" spans="2:3" ht="30.75" x14ac:dyDescent="0.3">
      <c r="B25" s="3" t="s">
        <v>20</v>
      </c>
      <c r="C25" s="6">
        <v>100000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showGridLines="0" workbookViewId="0">
      <selection activeCell="G21" sqref="G21"/>
    </sheetView>
  </sheetViews>
  <sheetFormatPr defaultRowHeight="15" x14ac:dyDescent="0.25"/>
  <cols>
    <col min="2" max="2" width="59.5703125" style="1" customWidth="1"/>
    <col min="3" max="5" width="8.42578125" style="4" customWidth="1"/>
  </cols>
  <sheetData>
    <row r="2" spans="2:5" ht="34.5" customHeight="1" x14ac:dyDescent="0.25">
      <c r="B2" s="13"/>
      <c r="C2" s="12" t="s">
        <v>49</v>
      </c>
      <c r="D2" s="12" t="s">
        <v>50</v>
      </c>
      <c r="E2" s="12" t="s">
        <v>51</v>
      </c>
    </row>
    <row r="3" spans="2:5" ht="18.75" x14ac:dyDescent="0.3">
      <c r="B3" s="24" t="s">
        <v>21</v>
      </c>
      <c r="C3" s="25"/>
      <c r="D3" s="25"/>
      <c r="E3" s="26"/>
    </row>
    <row r="4" spans="2:5" x14ac:dyDescent="0.25">
      <c r="B4" s="16" t="s">
        <v>22</v>
      </c>
      <c r="C4" s="9">
        <v>540000</v>
      </c>
      <c r="D4" s="9">
        <v>630000</v>
      </c>
      <c r="E4" s="9">
        <v>792000</v>
      </c>
    </row>
    <row r="5" spans="2:5" x14ac:dyDescent="0.25">
      <c r="B5" s="16" t="s">
        <v>23</v>
      </c>
      <c r="C5" s="9">
        <v>0</v>
      </c>
      <c r="D5" s="9">
        <v>0</v>
      </c>
      <c r="E5" s="9">
        <v>0</v>
      </c>
    </row>
    <row r="6" spans="2:5" x14ac:dyDescent="0.25">
      <c r="B6" s="16" t="s">
        <v>24</v>
      </c>
      <c r="C6" s="9">
        <v>540000</v>
      </c>
      <c r="D6" s="9">
        <v>630000</v>
      </c>
      <c r="E6" s="9">
        <v>792000</v>
      </c>
    </row>
    <row r="7" spans="2:5" x14ac:dyDescent="0.25">
      <c r="B7" s="16" t="s">
        <v>25</v>
      </c>
      <c r="C7" s="9">
        <v>189000</v>
      </c>
      <c r="D7" s="9">
        <v>220500</v>
      </c>
      <c r="E7" s="9">
        <v>285120</v>
      </c>
    </row>
    <row r="8" spans="2:5" x14ac:dyDescent="0.25">
      <c r="B8" s="16" t="s">
        <v>26</v>
      </c>
      <c r="C8" s="9">
        <v>351000</v>
      </c>
      <c r="D8" s="9">
        <v>409500</v>
      </c>
      <c r="E8" s="9">
        <v>506880</v>
      </c>
    </row>
    <row r="9" spans="2:5" x14ac:dyDescent="0.25">
      <c r="B9" s="16" t="s">
        <v>27</v>
      </c>
      <c r="C9" s="10">
        <v>0.65</v>
      </c>
      <c r="D9" s="10">
        <v>0.65</v>
      </c>
      <c r="E9" s="10">
        <v>0.64</v>
      </c>
    </row>
    <row r="10" spans="2:5" ht="18.75" x14ac:dyDescent="0.3">
      <c r="B10" s="24" t="s">
        <v>28</v>
      </c>
      <c r="C10" s="25"/>
      <c r="D10" s="25"/>
      <c r="E10" s="26"/>
    </row>
    <row r="11" spans="2:5" x14ac:dyDescent="0.25">
      <c r="B11" s="16" t="s">
        <v>29</v>
      </c>
      <c r="C11" s="9">
        <v>196000</v>
      </c>
      <c r="D11" s="9">
        <v>215600</v>
      </c>
      <c r="E11" s="9">
        <v>237160</v>
      </c>
    </row>
    <row r="12" spans="2:5" x14ac:dyDescent="0.25">
      <c r="B12" s="16" t="s">
        <v>30</v>
      </c>
      <c r="C12" s="9">
        <v>20000</v>
      </c>
      <c r="D12" s="9">
        <v>22000</v>
      </c>
      <c r="E12" s="9">
        <v>24200</v>
      </c>
    </row>
    <row r="13" spans="2:5" x14ac:dyDescent="0.25">
      <c r="B13" s="16" t="s">
        <v>31</v>
      </c>
      <c r="C13" s="9">
        <v>15000</v>
      </c>
      <c r="D13" s="9">
        <v>16500</v>
      </c>
      <c r="E13" s="9">
        <v>18150</v>
      </c>
    </row>
    <row r="14" spans="2:5" x14ac:dyDescent="0.25">
      <c r="B14" s="16" t="s">
        <v>32</v>
      </c>
      <c r="C14" s="9">
        <v>2500</v>
      </c>
      <c r="D14" s="9">
        <v>2700</v>
      </c>
      <c r="E14" s="9">
        <v>2900</v>
      </c>
    </row>
    <row r="15" spans="2:5" x14ac:dyDescent="0.25">
      <c r="B15" s="16" t="s">
        <v>33</v>
      </c>
      <c r="C15" s="9">
        <v>36000</v>
      </c>
      <c r="D15" s="9">
        <v>37800</v>
      </c>
      <c r="E15" s="9">
        <v>39690</v>
      </c>
    </row>
    <row r="16" spans="2:5" x14ac:dyDescent="0.25">
      <c r="B16" s="16" t="s">
        <v>34</v>
      </c>
      <c r="C16" s="9">
        <v>2000</v>
      </c>
      <c r="D16" s="9">
        <v>2200</v>
      </c>
      <c r="E16" s="9">
        <v>2400</v>
      </c>
    </row>
    <row r="17" spans="2:5" x14ac:dyDescent="0.25">
      <c r="B17" s="16" t="s">
        <v>35</v>
      </c>
      <c r="C17" s="9">
        <v>1000</v>
      </c>
      <c r="D17" s="9">
        <v>1100</v>
      </c>
      <c r="E17" s="9">
        <v>1200</v>
      </c>
    </row>
    <row r="18" spans="2:5" x14ac:dyDescent="0.25">
      <c r="B18" s="16" t="s">
        <v>36</v>
      </c>
      <c r="C18" s="9">
        <v>2200</v>
      </c>
      <c r="D18" s="9">
        <v>2500</v>
      </c>
      <c r="E18" s="9">
        <v>2900</v>
      </c>
    </row>
    <row r="19" spans="2:5" x14ac:dyDescent="0.25">
      <c r="B19" s="16" t="s">
        <v>37</v>
      </c>
      <c r="C19" s="9">
        <v>24000</v>
      </c>
      <c r="D19" s="9">
        <v>26000</v>
      </c>
      <c r="E19" s="9">
        <v>28000</v>
      </c>
    </row>
    <row r="20" spans="2:5" x14ac:dyDescent="0.25">
      <c r="B20" s="16" t="s">
        <v>38</v>
      </c>
      <c r="C20" s="9">
        <v>2100</v>
      </c>
      <c r="D20" s="9">
        <v>2250</v>
      </c>
      <c r="E20" s="9">
        <v>2375</v>
      </c>
    </row>
    <row r="21" spans="2:5" x14ac:dyDescent="0.25">
      <c r="B21" s="16" t="s">
        <v>12</v>
      </c>
      <c r="C21" s="9">
        <v>1200</v>
      </c>
      <c r="D21" s="9">
        <v>1400</v>
      </c>
      <c r="E21" s="9">
        <v>1600</v>
      </c>
    </row>
    <row r="22" spans="2:5" x14ac:dyDescent="0.25">
      <c r="B22" s="16" t="s">
        <v>39</v>
      </c>
      <c r="C22" s="9">
        <v>800</v>
      </c>
      <c r="D22" s="9">
        <v>900</v>
      </c>
      <c r="E22" s="9">
        <v>1000</v>
      </c>
    </row>
    <row r="23" spans="2:5" x14ac:dyDescent="0.25">
      <c r="B23" s="16" t="s">
        <v>40</v>
      </c>
      <c r="C23" s="9">
        <v>500</v>
      </c>
      <c r="D23" s="9">
        <v>550</v>
      </c>
      <c r="E23" s="9">
        <v>600</v>
      </c>
    </row>
    <row r="24" spans="2:5" x14ac:dyDescent="0.25">
      <c r="B24" s="16" t="s">
        <v>41</v>
      </c>
      <c r="C24" s="9">
        <v>2500</v>
      </c>
      <c r="D24" s="9">
        <v>3000</v>
      </c>
      <c r="E24" s="9">
        <v>3500</v>
      </c>
    </row>
    <row r="25" spans="2:5" x14ac:dyDescent="0.25">
      <c r="B25" s="16" t="s">
        <v>42</v>
      </c>
      <c r="C25" s="9">
        <v>300</v>
      </c>
      <c r="D25" s="9">
        <v>350</v>
      </c>
      <c r="E25" s="9">
        <v>400</v>
      </c>
    </row>
    <row r="26" spans="2:5" ht="30" x14ac:dyDescent="0.25">
      <c r="B26" s="16" t="s">
        <v>43</v>
      </c>
      <c r="C26" s="9">
        <v>100</v>
      </c>
      <c r="D26" s="9">
        <v>150</v>
      </c>
      <c r="E26" s="9">
        <v>200</v>
      </c>
    </row>
    <row r="27" spans="2:5" x14ac:dyDescent="0.25">
      <c r="B27" s="16" t="s">
        <v>44</v>
      </c>
      <c r="C27" s="9">
        <v>2200</v>
      </c>
      <c r="D27" s="9">
        <v>2500</v>
      </c>
      <c r="E27" s="9">
        <v>2800</v>
      </c>
    </row>
    <row r="28" spans="2:5" x14ac:dyDescent="0.25">
      <c r="B28" s="15" t="s">
        <v>45</v>
      </c>
      <c r="C28" s="11">
        <v>308400</v>
      </c>
      <c r="D28" s="11">
        <v>337500</v>
      </c>
      <c r="E28" s="11">
        <v>369075</v>
      </c>
    </row>
    <row r="29" spans="2:5" x14ac:dyDescent="0.25">
      <c r="B29" s="15" t="s">
        <v>46</v>
      </c>
      <c r="C29" s="11">
        <v>42600</v>
      </c>
      <c r="D29" s="11">
        <v>72000</v>
      </c>
      <c r="E29" s="11">
        <v>137805</v>
      </c>
    </row>
    <row r="30" spans="2:5" x14ac:dyDescent="0.25">
      <c r="B30" s="15" t="s">
        <v>47</v>
      </c>
      <c r="C30" s="11">
        <v>14910</v>
      </c>
      <c r="D30" s="11">
        <v>25200</v>
      </c>
      <c r="E30" s="11">
        <v>48232</v>
      </c>
    </row>
    <row r="31" spans="2:5" x14ac:dyDescent="0.25">
      <c r="B31" s="15" t="s">
        <v>48</v>
      </c>
      <c r="C31" s="11">
        <v>27690</v>
      </c>
      <c r="D31" s="11">
        <v>46800</v>
      </c>
      <c r="E31" s="11">
        <v>89573</v>
      </c>
    </row>
  </sheetData>
  <mergeCells count="2">
    <mergeCell ref="B10:E10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showGridLines="0" topLeftCell="A3" workbookViewId="0">
      <selection sqref="A1:F26"/>
    </sheetView>
  </sheetViews>
  <sheetFormatPr defaultRowHeight="15" x14ac:dyDescent="0.25"/>
  <cols>
    <col min="1" max="1" width="3.7109375" customWidth="1"/>
    <col min="2" max="2" width="59.5703125" style="1" customWidth="1"/>
    <col min="3" max="5" width="8.42578125" style="4" customWidth="1"/>
  </cols>
  <sheetData>
    <row r="2" spans="2:5" ht="34.5" customHeight="1" x14ac:dyDescent="0.25">
      <c r="B2" s="13"/>
      <c r="C2" s="12" t="s">
        <v>49</v>
      </c>
      <c r="D2" s="12" t="s">
        <v>50</v>
      </c>
      <c r="E2" s="12" t="s">
        <v>51</v>
      </c>
    </row>
    <row r="3" spans="2:5" ht="18.75" x14ac:dyDescent="0.3">
      <c r="B3" s="24" t="s">
        <v>4</v>
      </c>
      <c r="C3" s="25"/>
      <c r="D3" s="25"/>
      <c r="E3" s="26"/>
    </row>
    <row r="4" spans="2:5" x14ac:dyDescent="0.25">
      <c r="B4" s="16" t="s">
        <v>52</v>
      </c>
      <c r="C4" s="9">
        <v>85390</v>
      </c>
      <c r="D4" s="9">
        <v>134190</v>
      </c>
      <c r="E4" s="9">
        <v>226063</v>
      </c>
    </row>
    <row r="5" spans="2:5" x14ac:dyDescent="0.25">
      <c r="B5" s="16" t="s">
        <v>53</v>
      </c>
      <c r="C5" s="9">
        <v>1000</v>
      </c>
      <c r="D5" s="9">
        <v>1500</v>
      </c>
      <c r="E5" s="9">
        <v>2000</v>
      </c>
    </row>
    <row r="6" spans="2:5" x14ac:dyDescent="0.25">
      <c r="B6" s="16" t="s">
        <v>54</v>
      </c>
      <c r="C6" s="9">
        <v>500</v>
      </c>
      <c r="D6" s="9">
        <v>750</v>
      </c>
      <c r="E6" s="9">
        <v>1000</v>
      </c>
    </row>
    <row r="7" spans="2:5" x14ac:dyDescent="0.25">
      <c r="B7" s="17" t="s">
        <v>55</v>
      </c>
      <c r="C7" s="11">
        <f>SUM(C4:C6)</f>
        <v>86890</v>
      </c>
      <c r="D7" s="11">
        <f t="shared" ref="D7:E7" si="0">SUM(D4:D6)</f>
        <v>136440</v>
      </c>
      <c r="E7" s="11">
        <f t="shared" si="0"/>
        <v>229063</v>
      </c>
    </row>
    <row r="9" spans="2:5" ht="18.75" x14ac:dyDescent="0.3">
      <c r="B9" s="24" t="s">
        <v>56</v>
      </c>
      <c r="C9" s="25"/>
      <c r="D9" s="25"/>
      <c r="E9" s="26"/>
    </row>
    <row r="10" spans="2:5" ht="30" x14ac:dyDescent="0.25">
      <c r="B10" s="16" t="s">
        <v>57</v>
      </c>
      <c r="C10" s="9">
        <v>47200</v>
      </c>
      <c r="D10" s="9">
        <v>49700</v>
      </c>
      <c r="E10" s="9">
        <v>52600</v>
      </c>
    </row>
    <row r="11" spans="2:5" x14ac:dyDescent="0.25">
      <c r="B11" s="16" t="s">
        <v>58</v>
      </c>
      <c r="C11" s="9">
        <v>-2200</v>
      </c>
      <c r="D11" s="9">
        <v>-4700</v>
      </c>
      <c r="E11" s="9">
        <v>-7500</v>
      </c>
    </row>
    <row r="12" spans="2:5" x14ac:dyDescent="0.25">
      <c r="B12" s="17" t="s">
        <v>55</v>
      </c>
      <c r="C12" s="11">
        <f>SUM(C10:C11)</f>
        <v>45000</v>
      </c>
      <c r="D12" s="11">
        <f t="shared" ref="D12:E12" si="1">SUM(D10:D11)</f>
        <v>45000</v>
      </c>
      <c r="E12" s="11">
        <f t="shared" si="1"/>
        <v>45100</v>
      </c>
    </row>
    <row r="14" spans="2:5" ht="15.75" x14ac:dyDescent="0.25">
      <c r="B14" s="18" t="s">
        <v>59</v>
      </c>
      <c r="C14" s="11">
        <f>C7+C12</f>
        <v>131890</v>
      </c>
      <c r="D14" s="11">
        <f t="shared" ref="D14:E14" si="2">D7+D12</f>
        <v>181440</v>
      </c>
      <c r="E14" s="11">
        <f t="shared" si="2"/>
        <v>274163</v>
      </c>
    </row>
    <row r="16" spans="2:5" ht="18.75" x14ac:dyDescent="0.3">
      <c r="B16" s="24" t="s">
        <v>60</v>
      </c>
      <c r="C16" s="25"/>
      <c r="D16" s="25"/>
      <c r="E16" s="26"/>
    </row>
    <row r="17" spans="2:5" x14ac:dyDescent="0.25">
      <c r="B17" s="16" t="s">
        <v>61</v>
      </c>
      <c r="C17" s="9">
        <v>2000</v>
      </c>
      <c r="D17" s="9">
        <v>2250</v>
      </c>
      <c r="E17" s="9">
        <v>2500</v>
      </c>
    </row>
    <row r="18" spans="2:5" ht="18.75" x14ac:dyDescent="0.3">
      <c r="B18" s="24" t="s">
        <v>56</v>
      </c>
      <c r="C18" s="25"/>
      <c r="D18" s="25"/>
      <c r="E18" s="26"/>
    </row>
    <row r="19" spans="2:5" x14ac:dyDescent="0.25">
      <c r="B19" s="16" t="s">
        <v>62</v>
      </c>
      <c r="C19" s="9">
        <v>0</v>
      </c>
      <c r="D19" s="9">
        <v>0</v>
      </c>
      <c r="E19" s="9">
        <v>0</v>
      </c>
    </row>
    <row r="21" spans="2:5" ht="38.25" customHeight="1" x14ac:dyDescent="0.3">
      <c r="B21" s="27" t="s">
        <v>63</v>
      </c>
      <c r="C21" s="28"/>
      <c r="D21" s="28"/>
      <c r="E21" s="29"/>
    </row>
    <row r="22" spans="2:5" x14ac:dyDescent="0.25">
      <c r="B22" s="16" t="s">
        <v>64</v>
      </c>
      <c r="C22" s="9">
        <v>100000</v>
      </c>
      <c r="D22" s="9">
        <v>100000</v>
      </c>
      <c r="E22" s="9">
        <v>100000</v>
      </c>
    </row>
    <row r="23" spans="2:5" x14ac:dyDescent="0.25">
      <c r="B23" s="16" t="s">
        <v>65</v>
      </c>
      <c r="C23" s="9">
        <v>29890</v>
      </c>
      <c r="D23" s="9">
        <v>79190</v>
      </c>
      <c r="E23" s="9">
        <v>171663</v>
      </c>
    </row>
    <row r="24" spans="2:5" x14ac:dyDescent="0.25">
      <c r="B24" s="17" t="s">
        <v>66</v>
      </c>
      <c r="C24" s="11">
        <f>SUM(C22:C23)</f>
        <v>129890</v>
      </c>
      <c r="D24" s="11">
        <f t="shared" ref="D24:E24" si="3">SUM(D22:D23)</f>
        <v>179190</v>
      </c>
      <c r="E24" s="11">
        <f t="shared" si="3"/>
        <v>271663</v>
      </c>
    </row>
    <row r="25" spans="2:5" x14ac:dyDescent="0.25">
      <c r="B25" s="17" t="s">
        <v>67</v>
      </c>
      <c r="C25" s="9">
        <f>C24+C17+C19</f>
        <v>131890</v>
      </c>
      <c r="D25" s="9">
        <f t="shared" ref="D25:E25" si="4">D24+D17+D19</f>
        <v>181440</v>
      </c>
      <c r="E25" s="9">
        <f t="shared" si="4"/>
        <v>274163</v>
      </c>
    </row>
  </sheetData>
  <mergeCells count="5">
    <mergeCell ref="B3:E3"/>
    <mergeCell ref="B9:E9"/>
    <mergeCell ref="B16:E16"/>
    <mergeCell ref="B18:E18"/>
    <mergeCell ref="B21:E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topLeftCell="A3" workbookViewId="0">
      <selection sqref="A1:F19"/>
    </sheetView>
  </sheetViews>
  <sheetFormatPr defaultRowHeight="15" x14ac:dyDescent="0.25"/>
  <cols>
    <col min="1" max="1" width="3.7109375" customWidth="1"/>
    <col min="2" max="2" width="58.28515625" style="1" bestFit="1" customWidth="1"/>
    <col min="3" max="5" width="8.42578125" style="4" customWidth="1"/>
  </cols>
  <sheetData>
    <row r="2" spans="2:5" ht="34.5" customHeight="1" x14ac:dyDescent="0.3">
      <c r="B2" s="22"/>
      <c r="C2" s="23" t="s">
        <v>49</v>
      </c>
      <c r="D2" s="23" t="s">
        <v>50</v>
      </c>
      <c r="E2" s="23" t="s">
        <v>51</v>
      </c>
    </row>
    <row r="3" spans="2:5" x14ac:dyDescent="0.25">
      <c r="B3" s="16" t="s">
        <v>68</v>
      </c>
      <c r="C3" s="9">
        <v>29890</v>
      </c>
      <c r="D3" s="9">
        <v>49300</v>
      </c>
      <c r="E3" s="9">
        <v>92473</v>
      </c>
    </row>
    <row r="4" spans="2:5" x14ac:dyDescent="0.25">
      <c r="B4" s="16" t="s">
        <v>69</v>
      </c>
      <c r="C4" s="9">
        <v>2200</v>
      </c>
      <c r="D4" s="9">
        <v>2500</v>
      </c>
      <c r="E4" s="9">
        <v>2800</v>
      </c>
    </row>
    <row r="5" spans="2:5" ht="30" x14ac:dyDescent="0.25">
      <c r="B5" s="16" t="s">
        <v>70</v>
      </c>
      <c r="C5" s="9">
        <v>-500</v>
      </c>
      <c r="D5" s="9">
        <v>-250</v>
      </c>
      <c r="E5" s="9">
        <v>-250</v>
      </c>
    </row>
    <row r="6" spans="2:5" ht="30" x14ac:dyDescent="0.25">
      <c r="B6" s="16" t="s">
        <v>71</v>
      </c>
      <c r="C6" s="9">
        <v>-1000</v>
      </c>
      <c r="D6" s="9">
        <v>-500</v>
      </c>
      <c r="E6" s="9">
        <v>-500</v>
      </c>
    </row>
    <row r="7" spans="2:5" ht="30" x14ac:dyDescent="0.25">
      <c r="B7" s="16" t="s">
        <v>72</v>
      </c>
      <c r="C7" s="9">
        <v>2000</v>
      </c>
      <c r="D7" s="9">
        <v>250</v>
      </c>
      <c r="E7" s="9">
        <v>250</v>
      </c>
    </row>
    <row r="8" spans="2:5" ht="30" x14ac:dyDescent="0.25">
      <c r="B8" s="17" t="s">
        <v>73</v>
      </c>
      <c r="C8" s="11">
        <f>SUM(C3:C7)</f>
        <v>32590</v>
      </c>
      <c r="D8" s="11">
        <f t="shared" ref="D8:E8" si="0">SUM(D3:D7)</f>
        <v>51300</v>
      </c>
      <c r="E8" s="11">
        <f t="shared" si="0"/>
        <v>94773</v>
      </c>
    </row>
    <row r="10" spans="2:5" ht="18.75" x14ac:dyDescent="0.3">
      <c r="B10" s="24" t="s">
        <v>74</v>
      </c>
      <c r="C10" s="25"/>
      <c r="D10" s="25"/>
      <c r="E10" s="26"/>
    </row>
    <row r="11" spans="2:5" ht="30" x14ac:dyDescent="0.25">
      <c r="B11" s="16" t="s">
        <v>75</v>
      </c>
      <c r="C11" s="9">
        <v>-47200</v>
      </c>
      <c r="D11" s="9">
        <v>-2500</v>
      </c>
      <c r="E11" s="9">
        <v>-2900</v>
      </c>
    </row>
    <row r="13" spans="2:5" ht="38.25" customHeight="1" x14ac:dyDescent="0.3">
      <c r="B13" s="27" t="s">
        <v>76</v>
      </c>
      <c r="C13" s="25"/>
      <c r="D13" s="25"/>
      <c r="E13" s="26"/>
    </row>
    <row r="14" spans="2:5" x14ac:dyDescent="0.25">
      <c r="B14" s="16" t="s">
        <v>77</v>
      </c>
      <c r="C14" s="9">
        <v>100000</v>
      </c>
      <c r="D14" s="9">
        <v>0</v>
      </c>
      <c r="E14" s="9">
        <v>0</v>
      </c>
    </row>
    <row r="16" spans="2:5" ht="30" x14ac:dyDescent="0.25">
      <c r="B16" s="17" t="s">
        <v>73</v>
      </c>
      <c r="C16" s="11">
        <f>C14+C11+C8</f>
        <v>85390</v>
      </c>
      <c r="D16" s="11">
        <f t="shared" ref="D16:E16" si="1">D14+D11+D8</f>
        <v>48800</v>
      </c>
      <c r="E16" s="11">
        <f t="shared" si="1"/>
        <v>91873</v>
      </c>
    </row>
    <row r="17" spans="2:5" x14ac:dyDescent="0.25">
      <c r="B17" s="16" t="s">
        <v>78</v>
      </c>
      <c r="C17" s="9">
        <v>0</v>
      </c>
      <c r="D17" s="9">
        <v>85390</v>
      </c>
      <c r="E17" s="9">
        <v>134190</v>
      </c>
    </row>
    <row r="18" spans="2:5" x14ac:dyDescent="0.25">
      <c r="B18" s="17" t="s">
        <v>79</v>
      </c>
      <c r="C18" s="11">
        <f>SUM(C16:C17)</f>
        <v>85390</v>
      </c>
      <c r="D18" s="11">
        <f t="shared" ref="D18:E18" si="2">SUM(D16:D17)</f>
        <v>134190</v>
      </c>
      <c r="E18" s="11">
        <f t="shared" si="2"/>
        <v>226063</v>
      </c>
    </row>
  </sheetData>
  <mergeCells count="2">
    <mergeCell ref="B13:E13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>
      <selection activeCell="H17" sqref="H17"/>
    </sheetView>
  </sheetViews>
  <sheetFormatPr defaultRowHeight="15" x14ac:dyDescent="0.25"/>
  <cols>
    <col min="1" max="1" width="3.7109375" customWidth="1"/>
    <col min="2" max="2" width="59.5703125" style="1" customWidth="1"/>
    <col min="3" max="5" width="8.42578125" style="4" customWidth="1"/>
  </cols>
  <sheetData>
    <row r="2" spans="2:5" ht="34.5" customHeight="1" x14ac:dyDescent="0.25">
      <c r="B2" s="13"/>
      <c r="C2" s="12" t="s">
        <v>49</v>
      </c>
      <c r="D2" s="12" t="s">
        <v>50</v>
      </c>
      <c r="E2" s="12" t="s">
        <v>51</v>
      </c>
    </row>
    <row r="3" spans="2:5" x14ac:dyDescent="0.25">
      <c r="B3" s="14" t="s">
        <v>24</v>
      </c>
      <c r="C3" s="9">
        <v>540000</v>
      </c>
      <c r="D3" s="9">
        <v>630000</v>
      </c>
      <c r="E3" s="9">
        <v>792000</v>
      </c>
    </row>
    <row r="4" spans="2:5" x14ac:dyDescent="0.25">
      <c r="B4" s="14" t="s">
        <v>80</v>
      </c>
      <c r="C4" s="9">
        <v>189000</v>
      </c>
      <c r="D4" s="9">
        <v>220500</v>
      </c>
      <c r="E4" s="9">
        <v>285120</v>
      </c>
    </row>
    <row r="5" spans="2:5" x14ac:dyDescent="0.25">
      <c r="B5" s="17" t="s">
        <v>26</v>
      </c>
      <c r="C5" s="11">
        <f>C3-C4</f>
        <v>351000</v>
      </c>
      <c r="D5" s="11">
        <f t="shared" ref="D5:E5" si="0">D3-D4</f>
        <v>409500</v>
      </c>
      <c r="E5" s="11">
        <f t="shared" si="0"/>
        <v>506880</v>
      </c>
    </row>
    <row r="6" spans="2:5" x14ac:dyDescent="0.25">
      <c r="B6" s="17" t="s">
        <v>81</v>
      </c>
      <c r="C6" s="21">
        <f>C5/C3</f>
        <v>0.65</v>
      </c>
      <c r="D6" s="21">
        <f t="shared" ref="D6:E6" si="1">D5/D3</f>
        <v>0.65</v>
      </c>
      <c r="E6" s="21">
        <f t="shared" si="1"/>
        <v>0.64</v>
      </c>
    </row>
    <row r="8" spans="2:5" x14ac:dyDescent="0.25">
      <c r="B8" s="13" t="s">
        <v>82</v>
      </c>
      <c r="C8" s="9">
        <v>308700</v>
      </c>
      <c r="D8" s="9">
        <v>337500</v>
      </c>
      <c r="E8" s="9">
        <v>369075</v>
      </c>
    </row>
    <row r="9" spans="2:5" ht="30" x14ac:dyDescent="0.25">
      <c r="B9" s="15" t="s">
        <v>83</v>
      </c>
      <c r="C9" s="21">
        <f>C8/C5</f>
        <v>0.87948717948717947</v>
      </c>
      <c r="D9" s="21">
        <f t="shared" ref="D9:E9" si="2">D8/D5</f>
        <v>0.82417582417582413</v>
      </c>
      <c r="E9" s="21">
        <f t="shared" si="2"/>
        <v>0.72813091856060608</v>
      </c>
    </row>
    <row r="10" spans="2:5" x14ac:dyDescent="0.25">
      <c r="B10" s="19" t="s">
        <v>84</v>
      </c>
      <c r="C10" s="9">
        <v>474462</v>
      </c>
      <c r="D10" s="9">
        <v>519231</v>
      </c>
      <c r="E10" s="9">
        <v>576680</v>
      </c>
    </row>
    <row r="11" spans="2:5" x14ac:dyDescent="0.25">
      <c r="B11" s="13" t="s">
        <v>85</v>
      </c>
      <c r="C11" s="20">
        <v>6.5</v>
      </c>
      <c r="D11" s="20">
        <v>6.5</v>
      </c>
      <c r="E11" s="20">
        <v>6.5</v>
      </c>
    </row>
    <row r="12" spans="2:5" ht="30" x14ac:dyDescent="0.25">
      <c r="B12" s="13" t="s">
        <v>86</v>
      </c>
      <c r="C12" s="9">
        <v>72994</v>
      </c>
      <c r="D12" s="9">
        <v>79882</v>
      </c>
      <c r="E12" s="9">
        <v>88720</v>
      </c>
    </row>
    <row r="13" spans="2:5" x14ac:dyDescent="0.25">
      <c r="B13" s="13" t="s">
        <v>87</v>
      </c>
      <c r="C13" s="9">
        <v>365</v>
      </c>
      <c r="D13" s="9">
        <v>365</v>
      </c>
      <c r="E13" s="9">
        <v>365</v>
      </c>
    </row>
    <row r="14" spans="2:5" ht="30" x14ac:dyDescent="0.25">
      <c r="B14" s="15" t="s">
        <v>88</v>
      </c>
      <c r="C14" s="11">
        <f>C12/C13</f>
        <v>199.98356164383563</v>
      </c>
      <c r="D14" s="11">
        <f t="shared" ref="D14:E14" si="3">D12/D13</f>
        <v>218.85479452054796</v>
      </c>
      <c r="E14" s="11">
        <f t="shared" si="3"/>
        <v>243.06849315068493</v>
      </c>
    </row>
    <row r="16" spans="2:5" ht="36.75" customHeight="1" x14ac:dyDescent="0.25">
      <c r="B16" s="30" t="s">
        <v>89</v>
      </c>
      <c r="C16" s="30"/>
      <c r="D16" s="30"/>
      <c r="E16" s="30"/>
    </row>
  </sheetData>
  <mergeCells count="1"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Использование фондов</vt:lpstr>
      <vt:lpstr>Проект относительно доходов</vt:lpstr>
      <vt:lpstr>Проект балансового отчета</vt:lpstr>
      <vt:lpstr>Приход-расход наличности</vt:lpstr>
      <vt:lpstr>Проект анализа безубыточности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2018-02-12T21:22:01Z</dcterms:created>
  <dcterms:modified xsi:type="dcterms:W3CDTF">2018-02-25T19:59:50Z</dcterms:modified>
</cp:coreProperties>
</file>